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工资薪金及全年一次性奖金个税计算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<sst xmlns="http://schemas.openxmlformats.org/spreadsheetml/2006/main" count="22" uniqueCount="21">
  <si>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月份</t>
  </si>
  <si>
    <t>单位1</t>
  </si>
  <si>
    <t>单位2</t>
  </si>
  <si>
    <t>单位3</t>
  </si>
  <si>
    <t>收入总额</t>
  </si>
  <si>
    <t>五险</t>
  </si>
  <si>
    <t>公积金</t>
  </si>
  <si>
    <t>应纳税所得额</t>
  </si>
  <si>
    <t>应纳税额</t>
  </si>
  <si>
    <t>年终奖</t>
  </si>
  <si>
    <t>年奖终应纳税额</t>
  </si>
  <si>
    <t>合计</t>
  </si>
  <si>
    <t>年所得额</t>
  </si>
  <si>
    <t>应纳税合计</t>
  </si>
  <si>
    <t>已缴税款</t>
  </si>
  <si>
    <t>已缴合计</t>
  </si>
  <si>
    <t>应补税款</t>
  </si>
  <si>
    <t>备注：1、有颜色的部分为设置公式，请不要清除公式</t>
  </si>
  <si>
    <t xml:space="preserve">      2、以“元”为单位</t>
  </si>
  <si>
    <t xml:space="preserve">      3、本计算表仅做参考，实际计算以税法相关规定为准</t>
  </si>
  <si>
    <t>其他扣除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</si>
</sst>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">
    <font>
      <sz val="12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N17" sqref="N17"/>
    </sheetView>
  </sheetViews>
  <sheetFormatPr defaultColWidth="9.00390625" defaultRowHeight="18" customHeight="1"/>
  <cols>
    <col min="1" max="1" width="8.875" style="1" customWidth="1"/>
    <col min="2" max="2" width="8.25390625" style="1" customWidth="1"/>
    <col min="3" max="3" width="8.875" style="1" customWidth="1"/>
    <col min="4" max="4" width="9.50390625" style="1" customWidth="1"/>
    <col min="5" max="5" width="10.25390625" style="1" customWidth="1"/>
    <col min="6" max="6" width="9.50390625" style="1" customWidth="1"/>
    <col min="7" max="7" width="10.25390625" style="1" customWidth="1"/>
    <col min="8" max="10" width="9.75390625" style="1" customWidth="1"/>
    <col min="11" max="11" width="12.125" style="1" customWidth="1"/>
    <col min="12" max="12" width="10.50390625" style="1" customWidth="1"/>
    <col min="13" max="13" width="9.00390625" style="1" customWidth="1"/>
    <col min="14" max="14" width="11.50390625" style="1" customWidth="1"/>
    <col min="15" max="16384" width="9.00390625" style="5" customWidth="1"/>
  </cols>
  <sheetData>
    <row r="1" spans="1:14" s="4" customFormat="1" ht="30.75" customHeight="1">
      <c r="A1" s="2" t="s">
        <v>0</v>
      </c>
      <c r="B1" s="2" t="s">
        <v>1</v>
      </c>
      <c r="C1" s="2" t="s">
        <v>2</v>
      </c>
      <c r="D1" s="6" t="s">
        <v>3</v>
      </c>
      <c r="E1" s="2"/>
      <c r="F1" s="2"/>
      <c r="G1" s="2" t="s">
        <v>4</v>
      </c>
      <c r="H1" s="2" t="s">
        <v>5</v>
      </c>
      <c r="I1" s="2" t="s">
        <v>6</v>
      </c>
      <c r="J1" s="2" t="s">
        <v>20</v>
      </c>
      <c r="K1" s="2" t="s">
        <v>7</v>
      </c>
      <c r="L1" s="2" t="s">
        <v>8</v>
      </c>
      <c r="M1" s="2" t="s">
        <v>9</v>
      </c>
      <c r="N1" s="2" t="s">
        <v>10</v>
      </c>
    </row>
    <row r="2" spans="1:14" ht="18" customHeight="1">
      <c r="A2" s="2">
        <v>1</v>
      </c>
      <c r="B2" s="2"/>
      <c r="C2" s="2"/>
      <c r="D2" s="2"/>
      <c r="E2" s="2"/>
      <c r="F2" s="2"/>
      <c r="G2" s="3">
        <f>B2+C2+D2+E2+F2</f>
        <v>0</v>
      </c>
      <c r="H2" s="2"/>
      <c r="I2" s="2"/>
      <c r="J2" s="2"/>
      <c r="K2" s="3">
        <f>G2-H2-I2-J2</f>
        <v>0</v>
      </c>
      <c r="L2" s="3">
        <f>ROUND(IF(K2&lt;=3500,0,MAX((K2-3500)*{0.03,0.1,0.2,0.25,0.3,0.35,0.45}-{0,105,555,1005,2755,5505,13505})),2)</f>
        <v>0</v>
      </c>
      <c r="M2" s="7"/>
      <c r="N2" s="3">
        <f>IF(K2&lt;3500,MAX((((M2+MAX(K2,0)-3500)/12&gt;{0,1500,4500,9000,35000,55000,80000})*{3,10,20,25,30,35,45}%)*(M2+MAX(K2,0)-3500)-{0,105,555,1005,2755,5505,13505}),MAX(((M2/12&gt;{0,1500,4500,9000,35000,55000,80000})*{3,10,20,25,30,35,45}%)*M2-{0,105,555,1005,2755,5505,13505}))</f>
        <v>0</v>
      </c>
    </row>
    <row r="3" spans="1:14" ht="18" customHeight="1">
      <c r="A3" s="2">
        <v>2</v>
      </c>
      <c r="B3" s="2"/>
      <c r="C3" s="2"/>
      <c r="D3" s="2"/>
      <c r="E3" s="2"/>
      <c r="F3" s="2"/>
      <c r="G3" s="3">
        <f aca="true" t="shared" si="0" ref="G3:G13">B3+C3+D3+E3+F3</f>
        <v>0</v>
      </c>
      <c r="H3" s="2"/>
      <c r="I3" s="2"/>
      <c r="J3" s="2"/>
      <c r="K3" s="3">
        <f aca="true" t="shared" si="1" ref="K3:K13">G3-H3-I3-J3</f>
        <v>0</v>
      </c>
      <c r="L3" s="3">
        <f>ROUND(IF(K3&lt;=3500,0,MAX((K3-3500)*{0.03,0.1,0.2,0.25,0.3,0.35,0.45}-{0,105,555,1005,2755,5505,13505})),2)</f>
        <v>0</v>
      </c>
      <c r="M3" s="7"/>
      <c r="N3" s="3">
        <f>IF(K3&lt;3500,MAX((((M3+MAX(K3,0)-3500)/12&gt;{0,1500,4500,9000,35000,55000,80000})*{3,10,20,25,30,35,45}%)*(M3+MAX(K3,0)-3500)-{0,105,555,1005,2755,5505,13505}),MAX(((M3/12&gt;{0,1500,4500,9000,35000,55000,80000})*{3,10,20,25,30,35,45}%)*M3-{0,105,555,1005,2755,5505,13505}))</f>
        <v>0</v>
      </c>
    </row>
    <row r="4" spans="1:14" ht="18" customHeight="1">
      <c r="A4" s="2">
        <v>3</v>
      </c>
      <c r="B4" s="2"/>
      <c r="C4" s="2"/>
      <c r="D4" s="2"/>
      <c r="E4" s="2"/>
      <c r="F4" s="2"/>
      <c r="G4" s="3">
        <f t="shared" si="0"/>
        <v>0</v>
      </c>
      <c r="H4" s="2"/>
      <c r="I4" s="2"/>
      <c r="J4" s="2"/>
      <c r="K4" s="3">
        <f t="shared" si="1"/>
        <v>0</v>
      </c>
      <c r="L4" s="3">
        <f>ROUND(IF(K4&lt;=3500,0,MAX((K4-3500)*{0.03,0.1,0.2,0.25,0.3,0.35,0.45}-{0,105,555,1005,2755,5505,13505})),2)</f>
        <v>0</v>
      </c>
      <c r="M4" s="7"/>
      <c r="N4" s="3">
        <f>IF(K4&lt;3500,MAX((((M4+MAX(K4,0)-3500)/12&gt;{0,1500,4500,9000,35000,55000,80000})*{3,10,20,25,30,35,45}%)*(M4+MAX(K4,0)-3500)-{0,105,555,1005,2755,5505,13505}),MAX(((M4/12&gt;{0,1500,4500,9000,35000,55000,80000})*{3,10,20,25,30,35,45}%)*M4-{0,105,555,1005,2755,5505,13505}))</f>
        <v>0</v>
      </c>
    </row>
    <row r="5" spans="1:14" ht="18" customHeight="1">
      <c r="A5" s="2">
        <v>4</v>
      </c>
      <c r="B5" s="2"/>
      <c r="C5" s="2"/>
      <c r="D5" s="2"/>
      <c r="E5" s="2"/>
      <c r="F5" s="2"/>
      <c r="G5" s="3">
        <f t="shared" si="0"/>
        <v>0</v>
      </c>
      <c r="H5" s="2"/>
      <c r="I5" s="2"/>
      <c r="J5" s="2"/>
      <c r="K5" s="3">
        <f t="shared" si="1"/>
        <v>0</v>
      </c>
      <c r="L5" s="3">
        <f>ROUND(IF(K5&lt;=3500,0,MAX((K5-3500)*{0.03,0.1,0.2,0.25,0.3,0.35,0.45}-{0,105,555,1005,2755,5505,13505})),2)</f>
        <v>0</v>
      </c>
      <c r="M5" s="7"/>
      <c r="N5" s="3">
        <f>IF(K5&lt;3500,MAX((((M5+MAX(K5,0)-3500)/12&gt;{0,1500,4500,9000,35000,55000,80000})*{3,10,20,25,30,35,45}%)*(M5+MAX(K5,0)-3500)-{0,105,555,1005,2755,5505,13505}),MAX(((M5/12&gt;{0,1500,4500,9000,35000,55000,80000})*{3,10,20,25,30,35,45}%)*M5-{0,105,555,1005,2755,5505,13505}))</f>
        <v>0</v>
      </c>
    </row>
    <row r="6" spans="1:14" ht="18" customHeight="1">
      <c r="A6" s="2">
        <v>5</v>
      </c>
      <c r="B6" s="2"/>
      <c r="C6" s="2"/>
      <c r="D6" s="2"/>
      <c r="E6" s="2"/>
      <c r="F6" s="2"/>
      <c r="G6" s="3">
        <f t="shared" si="0"/>
        <v>0</v>
      </c>
      <c r="H6" s="2"/>
      <c r="I6" s="2"/>
      <c r="J6" s="2"/>
      <c r="K6" s="3">
        <f t="shared" si="1"/>
        <v>0</v>
      </c>
      <c r="L6" s="3">
        <f>ROUND(IF(K6&lt;=3500,0,MAX((K6-3500)*{0.03,0.1,0.2,0.25,0.3,0.35,0.45}-{0,105,555,1005,2755,5505,13505})),2)</f>
        <v>0</v>
      </c>
      <c r="M6" s="7"/>
      <c r="N6" s="3">
        <f>IF(K6&lt;3500,MAX((((M6+MAX(K6,0)-3500)/12&gt;{0,1500,4500,9000,35000,55000,80000})*{3,10,20,25,30,35,45}%)*(M6+MAX(K6,0)-3500)-{0,105,555,1005,2755,5505,13505}),MAX(((M6/12&gt;{0,1500,4500,9000,35000,55000,80000})*{3,10,20,25,30,35,45}%)*M6-{0,105,555,1005,2755,5505,13505}))</f>
        <v>0</v>
      </c>
    </row>
    <row r="7" spans="1:14" ht="18" customHeight="1">
      <c r="A7" s="2">
        <v>6</v>
      </c>
      <c r="C7" s="2"/>
      <c r="D7" s="2"/>
      <c r="E7" s="2"/>
      <c r="F7" s="2"/>
      <c r="G7" s="3">
        <f t="shared" si="0"/>
        <v>0</v>
      </c>
      <c r="H7" s="2"/>
      <c r="I7" s="2"/>
      <c r="J7" s="2"/>
      <c r="K7" s="3">
        <f t="shared" si="1"/>
        <v>0</v>
      </c>
      <c r="L7" s="3">
        <f>ROUND(IF(K7&lt;=3500,0,MAX((K7-3500)*{0.03,0.1,0.2,0.25,0.3,0.35,0.45}-{0,105,555,1005,2755,5505,13505})),2)</f>
        <v>0</v>
      </c>
      <c r="M7" s="7"/>
      <c r="N7" s="3">
        <f>IF(K7&lt;3500,MAX((((M7+MAX(K7,0)-3500)/12&gt;{0,1500,4500,9000,35000,55000,80000})*{3,10,20,25,30,35,45}%)*(M7+MAX(K7,0)-3500)-{0,105,555,1005,2755,5505,13505}),MAX(((M7/12&gt;{0,1500,4500,9000,35000,55000,80000})*{3,10,20,25,30,35,45}%)*M7-{0,105,555,1005,2755,5505,13505}))</f>
        <v>0</v>
      </c>
    </row>
    <row r="8" spans="1:14" ht="18" customHeight="1">
      <c r="A8" s="2">
        <v>7</v>
      </c>
      <c r="B8" s="2"/>
      <c r="C8" s="2"/>
      <c r="D8" s="2"/>
      <c r="E8" s="2"/>
      <c r="F8" s="2"/>
      <c r="G8" s="3">
        <f t="shared" si="0"/>
        <v>0</v>
      </c>
      <c r="H8" s="2"/>
      <c r="I8" s="2"/>
      <c r="J8" s="2"/>
      <c r="K8" s="3">
        <f t="shared" si="1"/>
        <v>0</v>
      </c>
      <c r="L8" s="3">
        <f>ROUND(IF(K8&lt;=3500,0,MAX((K8-3500)*{0.03,0.1,0.2,0.25,0.3,0.35,0.45}-{0,105,555,1005,2755,5505,13505})),2)</f>
        <v>0</v>
      </c>
      <c r="M8" s="7"/>
      <c r="N8" s="3">
        <f>IF(K8&lt;3500,MAX((((M8+MAX(K8,0)-3500)/12&gt;{0,1500,4500,9000,35000,55000,80000})*{3,10,20,25,30,35,45}%)*(M8+MAX(K8,0)-3500)-{0,105,555,1005,2755,5505,13505}),MAX(((M8/12&gt;{0,1500,4500,9000,35000,55000,80000})*{3,10,20,25,30,35,45}%)*M8-{0,105,555,1005,2755,5505,13505}))</f>
        <v>0</v>
      </c>
    </row>
    <row r="9" spans="1:14" ht="18" customHeight="1">
      <c r="A9" s="2">
        <v>8</v>
      </c>
      <c r="B9" s="2"/>
      <c r="C9" s="2"/>
      <c r="D9" s="2"/>
      <c r="E9" s="2"/>
      <c r="F9" s="2"/>
      <c r="G9" s="3">
        <f t="shared" si="0"/>
        <v>0</v>
      </c>
      <c r="H9" s="2"/>
      <c r="I9" s="2"/>
      <c r="J9" s="2"/>
      <c r="K9" s="3">
        <f t="shared" si="1"/>
        <v>0</v>
      </c>
      <c r="L9" s="3">
        <f>ROUND(IF(K9&lt;=3500,0,MAX((K9-3500)*{0.03,0.1,0.2,0.25,0.3,0.35,0.45}-{0,105,555,1005,2755,5505,13505})),2)</f>
        <v>0</v>
      </c>
      <c r="M9" s="7"/>
      <c r="N9" s="3">
        <f>IF(K9&lt;3500,MAX((((M9+MAX(K9,0)-3500)/12&gt;{0,1500,4500,9000,35000,55000,80000})*{3,10,20,25,30,35,45}%)*(M9+MAX(K9,0)-3500)-{0,105,555,1005,2755,5505,13505}),MAX(((M9/12&gt;{0,1500,4500,9000,35000,55000,80000})*{3,10,20,25,30,35,45}%)*M9-{0,105,555,1005,2755,5505,13505}))</f>
        <v>0</v>
      </c>
    </row>
    <row r="10" spans="1:14" ht="18" customHeight="1">
      <c r="A10" s="2">
        <v>9</v>
      </c>
      <c r="B10" s="2"/>
      <c r="C10" s="2"/>
      <c r="D10" s="2"/>
      <c r="E10" s="2"/>
      <c r="F10" s="2"/>
      <c r="G10" s="3">
        <f t="shared" si="0"/>
        <v>0</v>
      </c>
      <c r="H10" s="2"/>
      <c r="I10" s="2"/>
      <c r="J10" s="2"/>
      <c r="K10" s="3">
        <f t="shared" si="1"/>
        <v>0</v>
      </c>
      <c r="L10" s="3">
        <f>ROUND(IF(K10&lt;=3500,0,MAX((K10-3500)*{0.03,0.1,0.2,0.25,0.3,0.35,0.45}-{0,105,555,1005,2755,5505,13505})),2)</f>
        <v>0</v>
      </c>
      <c r="M10" s="7"/>
      <c r="N10" s="3">
        <f>IF(K10&lt;3500,MAX((((M10+MAX(K10,0)-3500)/12&gt;{0,1500,4500,9000,35000,55000,80000})*{3,10,20,25,30,35,45}%)*(M10+MAX(K10,0)-3500)-{0,105,555,1005,2755,5505,13505}),MAX(((M10/12&gt;{0,1500,4500,9000,35000,55000,80000})*{3,10,20,25,30,35,45}%)*M10-{0,105,555,1005,2755,5505,13505}))</f>
        <v>0</v>
      </c>
    </row>
    <row r="11" spans="1:14" ht="18" customHeight="1">
      <c r="A11" s="2">
        <v>10</v>
      </c>
      <c r="B11" s="2"/>
      <c r="C11" s="2"/>
      <c r="D11" s="2"/>
      <c r="E11" s="2"/>
      <c r="F11" s="2"/>
      <c r="G11" s="3">
        <f t="shared" si="0"/>
        <v>0</v>
      </c>
      <c r="H11" s="2"/>
      <c r="I11" s="2"/>
      <c r="J11" s="2"/>
      <c r="K11" s="3">
        <f t="shared" si="1"/>
        <v>0</v>
      </c>
      <c r="L11" s="3">
        <f>ROUND(IF(K11&lt;=3500,0,MAX((K11-3500)*{0.03,0.1,0.2,0.25,0.3,0.35,0.45}-{0,105,555,1005,2755,5505,13505})),2)</f>
        <v>0</v>
      </c>
      <c r="M11" s="7"/>
      <c r="N11" s="3">
        <f>IF(K11&lt;3500,MAX((((M11+MAX(K11,0)-3500)/12&gt;{0,1500,4500,9000,35000,55000,80000})*{3,10,20,25,30,35,45}%)*(M11+MAX(K11,0)-3500)-{0,105,555,1005,2755,5505,13505}),MAX(((M11/12&gt;{0,1500,4500,9000,35000,55000,80000})*{3,10,20,25,30,35,45}%)*M11-{0,105,555,1005,2755,5505,13505}))</f>
        <v>0</v>
      </c>
    </row>
    <row r="12" spans="1:14" ht="18" customHeight="1">
      <c r="A12" s="2">
        <v>11</v>
      </c>
      <c r="B12" s="2"/>
      <c r="C12" s="2"/>
      <c r="D12" s="2"/>
      <c r="E12" s="2"/>
      <c r="F12" s="2"/>
      <c r="G12" s="3">
        <f t="shared" si="0"/>
        <v>0</v>
      </c>
      <c r="H12" s="2"/>
      <c r="I12" s="2"/>
      <c r="J12" s="2"/>
      <c r="K12" s="3">
        <f t="shared" si="1"/>
        <v>0</v>
      </c>
      <c r="L12" s="3">
        <f>ROUND(IF(K12&lt;=3500,0,MAX((K12-3500)*{0.03,0.1,0.2,0.25,0.3,0.35,0.45}-{0,105,555,1005,2755,5505,13505})),2)</f>
        <v>0</v>
      </c>
      <c r="M12" s="7"/>
      <c r="N12" s="3">
        <f>IF(K12&lt;3500,MAX((((M12+MAX(K12,0)-3500)/12&gt;{0,1500,4500,9000,35000,55000,80000})*{3,10,20,25,30,35,45}%)*(M12+MAX(K12,0)-3500)-{0,105,555,1005,2755,5505,13505}),MAX(((M12/12&gt;{0,1500,4500,9000,35000,55000,80000})*{3,10,20,25,30,35,45}%)*M12-{0,105,555,1005,2755,5505,13505}))</f>
        <v>0</v>
      </c>
    </row>
    <row r="13" spans="1:14" ht="18" customHeight="1">
      <c r="A13" s="2">
        <v>12</v>
      </c>
      <c r="B13" s="2"/>
      <c r="C13" s="2"/>
      <c r="D13" s="2"/>
      <c r="E13" s="2"/>
      <c r="F13" s="2"/>
      <c r="G13" s="3">
        <f t="shared" si="0"/>
        <v>0</v>
      </c>
      <c r="H13" s="2"/>
      <c r="I13" s="2"/>
      <c r="J13" s="2"/>
      <c r="K13" s="3">
        <f t="shared" si="1"/>
        <v>0</v>
      </c>
      <c r="L13" s="3">
        <f>ROUND(IF(K13&lt;=3500,0,MAX((K13-3500)*{0.03,0.1,0.2,0.25,0.3,0.35,0.45}-{0,105,555,1005,2755,5505,13505})),2)</f>
        <v>0</v>
      </c>
      <c r="M13" s="7"/>
      <c r="N13" s="3">
        <f>IF(K13&lt;3500,MAX((((M13+MAX(K13,0)-3500)/12&gt;{0,1500,4500,9000,35000,55000,80000})*{3,10,20,25,30,35,45}%)*(M13+MAX(K13,0)-3500)-{0,105,555,1005,2755,5505,13505}),MAX(((M13/12&gt;{0,1500,4500,9000,35000,55000,80000})*{3,10,20,25,30,35,45}%)*M13-{0,105,555,1005,2755,5505,13505}))</f>
        <v>0</v>
      </c>
    </row>
    <row r="14" spans="1:14" ht="18" customHeight="1">
      <c r="A14" s="2" t="s">
        <v>11</v>
      </c>
      <c r="B14" s="3">
        <f>SUM(B2:B13)</f>
        <v>0</v>
      </c>
      <c r="C14" s="3">
        <f aca="true" t="shared" si="2" ref="C14:N14">SUM(C2:C13)</f>
        <v>0</v>
      </c>
      <c r="D14" s="3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</row>
    <row r="16" spans="1:5" ht="18" customHeight="1">
      <c r="A16" s="1" t="s">
        <v>12</v>
      </c>
      <c r="B16" s="1">
        <f>G14+M14-H14-I14-J14</f>
        <v>0</v>
      </c>
      <c r="D16" s="1" t="s">
        <v>7</v>
      </c>
      <c r="E16" s="1">
        <f>B16-42000</f>
        <v>-42000</v>
      </c>
    </row>
    <row r="17" spans="1:2" ht="18" customHeight="1">
      <c r="A17" s="1" t="s">
        <v>13</v>
      </c>
      <c r="B17" s="1">
        <f>L14+N14</f>
        <v>0</v>
      </c>
    </row>
    <row r="18" spans="1:6" ht="18" customHeight="1">
      <c r="A18" s="1" t="s">
        <v>14</v>
      </c>
      <c r="E18" s="1" t="s">
        <v>15</v>
      </c>
      <c r="F18" s="1">
        <f>B18+C18+D18</f>
        <v>0</v>
      </c>
    </row>
    <row r="19" spans="2:3" ht="18" customHeight="1">
      <c r="B19" s="1" t="s">
        <v>16</v>
      </c>
      <c r="C19" s="1">
        <f>B17-F18</f>
        <v>0</v>
      </c>
    </row>
    <row r="21" spans="1:14" ht="18" customHeight="1">
      <c r="A21" s="8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8" customHeight="1">
      <c r="A22" s="8" t="s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8" customHeight="1">
      <c r="A23" s="8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</sheetData>
  <sheetProtection/>
  <mergeCells count="3">
    <mergeCell ref="A21:N21"/>
    <mergeCell ref="A22:N22"/>
    <mergeCell ref="A23:N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2015-06-18T08:57:30Z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